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72" i="1" l="1"/>
  <c r="C71" i="1" s="1"/>
  <c r="E70" i="1"/>
  <c r="D69" i="1"/>
  <c r="C69" i="1"/>
  <c r="C68" i="1" s="1"/>
  <c r="C67" i="1" s="1"/>
  <c r="E66" i="1"/>
  <c r="D65" i="1"/>
  <c r="C65" i="1"/>
  <c r="C64" i="1"/>
  <c r="E63" i="1"/>
  <c r="D62" i="1"/>
  <c r="C62" i="1"/>
  <c r="C61" i="1" s="1"/>
  <c r="E59" i="1"/>
  <c r="D58" i="1"/>
  <c r="E58" i="1" s="1"/>
  <c r="C58" i="1"/>
  <c r="C57" i="1" s="1"/>
  <c r="C56" i="1" s="1"/>
  <c r="D57" i="1"/>
  <c r="E57" i="1" s="1"/>
  <c r="D54" i="1"/>
  <c r="C54" i="1"/>
  <c r="D53" i="1"/>
  <c r="C53" i="1"/>
  <c r="E52" i="1"/>
  <c r="D51" i="1"/>
  <c r="C51" i="1"/>
  <c r="C50" i="1" s="1"/>
  <c r="E46" i="1"/>
  <c r="D45" i="1"/>
  <c r="C45" i="1"/>
  <c r="C44" i="1" s="1"/>
  <c r="C43" i="1" s="1"/>
  <c r="E42" i="1"/>
  <c r="E41" i="1"/>
  <c r="D41" i="1"/>
  <c r="C41" i="1"/>
  <c r="C40" i="1" s="1"/>
  <c r="C39" i="1" s="1"/>
  <c r="C38" i="1" s="1"/>
  <c r="D40" i="1"/>
  <c r="E40" i="1" s="1"/>
  <c r="E37" i="1"/>
  <c r="D36" i="1"/>
  <c r="C36" i="1"/>
  <c r="C35" i="1" s="1"/>
  <c r="C34" i="1" s="1"/>
  <c r="C33" i="1" s="1"/>
  <c r="E32" i="1"/>
  <c r="D31" i="1"/>
  <c r="E31" i="1" s="1"/>
  <c r="C31" i="1"/>
  <c r="C30" i="1" s="1"/>
  <c r="C29" i="1" s="1"/>
  <c r="E28" i="1"/>
  <c r="D27" i="1"/>
  <c r="E27" i="1" s="1"/>
  <c r="C27" i="1"/>
  <c r="E26" i="1"/>
  <c r="D25" i="1"/>
  <c r="C25" i="1"/>
  <c r="C24" i="1" s="1"/>
  <c r="E23" i="1"/>
  <c r="D22" i="1"/>
  <c r="C22" i="1"/>
  <c r="C21" i="1" s="1"/>
  <c r="E19" i="1"/>
  <c r="D18" i="1"/>
  <c r="D17" i="1" s="1"/>
  <c r="C18" i="1"/>
  <c r="C17" i="1"/>
  <c r="C16" i="1" s="1"/>
  <c r="D14" i="1"/>
  <c r="C14" i="1"/>
  <c r="D12" i="1"/>
  <c r="C12" i="1"/>
  <c r="E11" i="1"/>
  <c r="D10" i="1"/>
  <c r="C10" i="1"/>
  <c r="E25" i="1" l="1"/>
  <c r="C49" i="1"/>
  <c r="C60" i="1"/>
  <c r="E69" i="1"/>
  <c r="C9" i="1"/>
  <c r="C8" i="1" s="1"/>
  <c r="E22" i="1"/>
  <c r="D30" i="1"/>
  <c r="D29" i="1" s="1"/>
  <c r="E29" i="1" s="1"/>
  <c r="E51" i="1"/>
  <c r="E62" i="1"/>
  <c r="E65" i="1"/>
  <c r="E10" i="1"/>
  <c r="E36" i="1"/>
  <c r="E45" i="1"/>
  <c r="E17" i="1"/>
  <c r="D16" i="1"/>
  <c r="E16" i="1" s="1"/>
  <c r="C48" i="1"/>
  <c r="C47" i="1" s="1"/>
  <c r="C20" i="1"/>
  <c r="C7" i="1" s="1"/>
  <c r="C74" i="1" s="1"/>
  <c r="E18" i="1"/>
  <c r="D39" i="1"/>
  <c r="D24" i="1"/>
  <c r="E24" i="1" s="1"/>
  <c r="D44" i="1"/>
  <c r="D50" i="1"/>
  <c r="D61" i="1"/>
  <c r="D9" i="1"/>
  <c r="D21" i="1"/>
  <c r="D35" i="1"/>
  <c r="D68" i="1"/>
  <c r="D56" i="1"/>
  <c r="E56" i="1" s="1"/>
  <c r="D64" i="1"/>
  <c r="E64" i="1" s="1"/>
  <c r="E30" i="1" l="1"/>
  <c r="E9" i="1"/>
  <c r="D8" i="1"/>
  <c r="E68" i="1"/>
  <c r="D67" i="1"/>
  <c r="E67" i="1" s="1"/>
  <c r="E61" i="1"/>
  <c r="D60" i="1"/>
  <c r="E60" i="1" s="1"/>
  <c r="E39" i="1"/>
  <c r="D38" i="1"/>
  <c r="E38" i="1" s="1"/>
  <c r="E35" i="1"/>
  <c r="D34" i="1"/>
  <c r="E50" i="1"/>
  <c r="D49" i="1"/>
  <c r="E21" i="1"/>
  <c r="D20" i="1"/>
  <c r="E20" i="1" s="1"/>
  <c r="E44" i="1"/>
  <c r="D43" i="1"/>
  <c r="E43" i="1" s="1"/>
  <c r="E49" i="1" l="1"/>
  <c r="D48" i="1"/>
  <c r="E34" i="1"/>
  <c r="D33" i="1"/>
  <c r="E33" i="1" s="1"/>
  <c r="E8" i="1"/>
  <c r="D7" i="1" l="1"/>
  <c r="D47" i="1"/>
  <c r="E47" i="1" s="1"/>
  <c r="E48" i="1"/>
  <c r="D74" i="1" l="1"/>
  <c r="E74" i="1" s="1"/>
  <c r="E7" i="1"/>
</calcChain>
</file>

<file path=xl/sharedStrings.xml><?xml version="1.0" encoding="utf-8"?>
<sst xmlns="http://schemas.openxmlformats.org/spreadsheetml/2006/main" count="141" uniqueCount="123">
  <si>
    <t>Код классификации доходов бюджетов Российской Федерации</t>
  </si>
  <si>
    <t>Наименование доходов</t>
  </si>
  <si>
    <t>Утвержденные бюджетные назначения (руб.)</t>
  </si>
  <si>
    <t>Исполнено за 1 квартал 2018 года (руб.)</t>
  </si>
  <si>
    <t>Процент исполнения (%)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</si>
  <si>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</si>
  <si>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</si>
  <si>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</si>
  <si>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</si>
  <si>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</si>
  <si>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 xml:space="preserve">Налог на доходы физических лиц                                  </t>
  </si>
  <si>
    <t>000 1 01 02010 01 0000 110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</si>
  <si>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</si>
  <si>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182 1 01 02010 01 0000 110</t>
  </si>
  <si>
    <t>000 1 01 02020 01 0000 110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</si>
  <si>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</si>
  <si>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182 1 01 02020 01 0000 110</t>
  </si>
  <si>
    <t>000 1 01 02030 01 0000 110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</si>
  <si>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</si>
  <si>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182 1 01 02030 01 0000 110</t>
  </si>
  <si>
    <t>000 1 05 00000 00 0000 000</t>
  </si>
  <si>
    <r>
      <t xml:space="preserve">Налоги на совокупный доход                            </t>
    </r>
    <r>
      <rPr>
        <i/>
        <sz val="14"/>
        <color indexed="8"/>
        <rFont val="Times New Roman"/>
        <family val="1"/>
        <charset val="204"/>
      </rPr>
      <t/>
    </r>
  </si>
  <si>
    <t>000 1 05 03000 01 0000 110</t>
  </si>
  <si>
    <t>Единый сельскохозяйственный налог</t>
  </si>
  <si>
    <t>000 1 05 03010 01 0000 110</t>
  </si>
  <si>
    <t>182 1 05 03010 01 0000 110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</si>
  <si>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</si>
  <si>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</si>
  <si>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</si>
  <si>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</si>
  <si>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</si>
  <si>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</si>
  <si>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</si>
  <si>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</si>
  <si>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</si>
  <si>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</si>
  <si>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</si>
  <si>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</si>
  <si>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</si>
  <si>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</si>
  <si>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</si>
  <si>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 xml:space="preserve">Государственная пошлина        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</si>
  <si>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</si>
  <si>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</si>
  <si>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</si>
  <si>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</si>
  <si>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809 1 08 04020 01 0000 110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</si>
  <si>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</si>
  <si>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</si>
  <si>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</si>
  <si>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</si>
  <si>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</si>
  <si>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</si>
  <si>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</si>
  <si>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</si>
  <si>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809 1 11 05025 10 0000 120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</si>
  <si>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</si>
  <si>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</si>
  <si>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</si>
  <si>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r>
      <t xml:space="preserve">Доходы от оказания платных услуг  (работ)                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</t>
    </r>
  </si>
  <si>
    <t>000 1 13 01990 00 0000 130</t>
  </si>
  <si>
    <r>
      <t xml:space="preserve">Прочие доходы от оказания платных услуг (работ)             </t>
    </r>
    <r>
      <rPr>
        <i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            </t>
    </r>
  </si>
  <si>
    <t>000 1 13 01995 10 0000 130</t>
  </si>
  <si>
    <t xml:space="preserve">Прочие доходы от оказания платных услуг (работ)  получателями средств бюджетов сельских поселений </t>
  </si>
  <si>
    <t>809 1 13 01995 10 0000 130</t>
  </si>
  <si>
    <t xml:space="preserve">Прочие доходы от оказания платных услуг (работ) получателями средств бюджетов сельских поселений                          </t>
  </si>
  <si>
    <t>000 1 14 00000 00 0000 000</t>
  </si>
  <si>
    <t>Доходы от продажи материальных и нематериальных активов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</si>
  <si>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</si>
  <si>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</si>
  <si>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</si>
  <si>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</si>
  <si>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809 1 14 02053 10 0000 410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</si>
  <si>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</si>
  <si>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000 2 00 00000 00 0000 000</t>
  </si>
  <si>
    <t xml:space="preserve">БЕЗМОЗМЕЗДНЫЕ ПОСТУПЛЕНИЯ </t>
  </si>
  <si>
    <t>000 2 02 00000 00 0000 000</t>
  </si>
  <si>
    <t xml:space="preserve">Безвозмездные поступления от других бюджетов бюджетной системы Российской Федерации  </t>
  </si>
  <si>
    <t>000 2 02 10000 00 0000 151</t>
  </si>
  <si>
    <t>Дотации бюджетам бюджетной системы Российской Федерации</t>
  </si>
  <si>
    <t>000 2 02 15001 00 0000 151</t>
  </si>
  <si>
    <t>Дотации  на выравнивание бюджетной обеспеченности</t>
  </si>
  <si>
    <t>000 2 02 15001 10 0000 151</t>
  </si>
  <si>
    <t>Дотации бюджетам сельских поселений на выравнивание бюджетной обеспеченности</t>
  </si>
  <si>
    <t>809 2 02 15001 10 0000 151</t>
  </si>
  <si>
    <t>000 2 02 15002 00 0000 151</t>
  </si>
  <si>
    <t>Дотации бюджетам на поддержку мер по обеспечению сбалансированности бюджетов</t>
  </si>
  <si>
    <t>000 2 02 15002 10 0000 151</t>
  </si>
  <si>
    <t>Дотации бюджетам сельских поселений на поддержку мер по обеспечению сбалансированности бюджетов</t>
  </si>
  <si>
    <t>809 2 02 15002 10 0000 151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</si>
  <si>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</si>
  <si>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</si>
  <si>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</si>
  <si>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 xml:space="preserve">Прочие субсидии  </t>
  </si>
  <si>
    <t>000 2 02 29999 10 0000 151</t>
  </si>
  <si>
    <t>Прочие субсидии бюджетам сельских поселений</t>
  </si>
  <si>
    <t>809 2 02 29999 10 0000 151</t>
  </si>
  <si>
    <t>000 2 02 30000 00 0000 151</t>
  </si>
  <si>
    <t>Субвенции бюджетам бюджетной системы Российской Федерации</t>
  </si>
  <si>
    <t>000 2 02 35118 00 0000 151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</si>
  <si>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</si>
  <si>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000 2 02 35118 10 0000 151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</si>
  <si>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</si>
  <si>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809 2 02 35118 10 0000 151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</si>
  <si>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</si>
  <si>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</si>
  <si>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000 2 02 35120 10 0000 151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</si>
  <si>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</si>
  <si>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809 2 02 35120 10 0000 151</t>
  </si>
  <si>
    <t>000 2 02 40000 00 0000 151</t>
  </si>
  <si>
    <t xml:space="preserve">Иные межбюджетные трансферты  </t>
  </si>
  <si>
    <t>000 2 02 40014 00 0000 151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</si>
  <si>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</si>
  <si>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</si>
  <si>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</si>
  <si>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809 2 02 40014 10 0000 151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</si>
  <si>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</si>
  <si>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</si>
  <si>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</si>
  <si>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</si>
  <si>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809 2 08 05000 10 0000 180</t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</si>
  <si>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                      </t>
  </si>
  <si>
    <t>Сведения об исполнении бюджета Холуйского сельского поселения по доходам в разрезе видов доходов в сравнении с запланированными значениями за 1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</si>
</sst>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3" fillId="0" borderId="0" xfId="0" applyFont="1"/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justify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justify" vertical="top" wrapText="1"/>
    </xf>
    <xf numFmtId="4" fontId="4" fillId="2" borderId="2" xfId="0" applyNumberFormat="1" applyFont="1" applyFill="1" applyBorder="1" applyAlignment="1">
      <alignment horizontal="center" vertical="center" shrinkToFit="1"/>
    </xf>
    <xf numFmtId="4" fontId="4" fillId="3" borderId="2" xfId="0" applyNumberFormat="1" applyFont="1" applyFill="1" applyBorder="1" applyAlignment="1">
      <alignment horizontal="center" vertical="center" shrinkToFit="1"/>
    </xf>
    <xf numFmtId="4" fontId="4" fillId="0" borderId="2" xfId="0" applyNumberFormat="1" applyFont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 wrapText="1" shrinkToFit="1"/>
    </xf>
    <xf numFmtId="4" fontId="4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Fill="1" applyBorder="1" applyAlignment="1">
      <alignment horizontal="justify"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4" fontId="5" fillId="3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justify" vertical="top" wrapText="1"/>
    </xf>
    <xf numFmtId="4" fontId="5" fillId="2" borderId="2" xfId="0" applyNumberFormat="1" applyFont="1" applyFill="1" applyBorder="1" applyAlignment="1">
      <alignment horizontal="center" vertical="center" shrinkToFit="1"/>
    </xf>
    <xf numFmtId="2" fontId="5" fillId="0" borderId="2" xfId="0" applyNumberFormat="1" applyFont="1" applyFill="1" applyBorder="1" applyAlignment="1">
      <alignment horizontal="justify" vertical="top" wrapText="1"/>
    </xf>
    <xf numFmtId="49" fontId="5" fillId="0" borderId="2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justify" vertical="top" wrapText="1"/>
    </xf>
    <xf numFmtId="4" fontId="5" fillId="3" borderId="2" xfId="0" applyNumberFormat="1" applyFont="1" applyFill="1" applyBorder="1" applyAlignment="1" applyProtection="1">
      <alignment horizontal="center" vertical="center" shrinkToFit="1"/>
      <protection locked="0"/>
    </xf>
    <xf numFmtId="4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Border="1" applyAlignment="1">
      <alignment horizontal="justify" vertical="top" wrapText="1"/>
    </xf>
    <xf numFmtId="4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left" vertical="center" wrapText="1"/>
    </xf>
    <xf numFmtId="2" fontId="5" fillId="0" borderId="4" xfId="0" applyNumberFormat="1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5"/>
  <sheetViews>
    <sheetView tabSelected="1" workbookViewId="0">
      <selection activeCell="A5" sqref="A5"/>
    </sheetView>
  </sheetViews>
  <sheetFormatPr defaultRowHeight="15" x14ac:dyDescent="0.25"/>
  <cols>
    <col min="1" max="1" width="28.85546875" customWidth="1"/>
    <col min="2" max="2" width="44.28515625" customWidth="1"/>
    <col min="3" max="3" width="16.7109375" customWidth="1"/>
    <col min="4" max="4" width="15" customWidth="1"/>
  </cols>
  <sheetData>
    <row r="2" spans="1:5" x14ac:dyDescent="0.25">
      <c r="A2" s="1" t="s">
        <v>122</v>
      </c>
      <c r="B2" s="1"/>
      <c r="C2" s="1"/>
      <c r="D2" s="1"/>
      <c r="E2" s="1"/>
    </row>
    <row r="3" spans="1:5" ht="33.75" customHeight="1" x14ac:dyDescent="0.25">
      <c r="A3" s="1"/>
      <c r="B3" s="1"/>
      <c r="C3" s="1"/>
      <c r="D3" s="1"/>
      <c r="E3" s="1"/>
    </row>
    <row r="4" spans="1:5" ht="18.75" x14ac:dyDescent="0.3">
      <c r="A4" s="2"/>
      <c r="B4" s="2"/>
      <c r="C4" s="2"/>
      <c r="D4" s="3"/>
      <c r="E4" s="4"/>
    </row>
    <row r="5" spans="1:5" ht="63" x14ac:dyDescent="0.25">
      <c r="A5" s="5" t="s">
        <v>0</v>
      </c>
      <c r="B5" s="5" t="s">
        <v>1</v>
      </c>
      <c r="C5" s="5" t="s">
        <v>2</v>
      </c>
      <c r="D5" s="6" t="s">
        <v>3</v>
      </c>
      <c r="E5" s="6" t="s">
        <v>4</v>
      </c>
    </row>
    <row r="6" spans="1:5" ht="15.75" x14ac:dyDescent="0.25">
      <c r="A6" s="6">
        <v>1</v>
      </c>
      <c r="B6" s="6">
        <v>2</v>
      </c>
      <c r="C6" s="7">
        <v>3</v>
      </c>
      <c r="D6" s="8">
        <v>4</v>
      </c>
      <c r="E6" s="8">
        <v>5</v>
      </c>
    </row>
    <row r="7" spans="1:5" ht="31.5" x14ac:dyDescent="0.25">
      <c r="A7" s="9" t="s">
        <v>5</v>
      </c>
      <c r="B7" s="10" t="s">
        <v>6</v>
      </c>
      <c r="C7" s="11">
        <f>C8+C16+C20+C29+C33+C38+C43</f>
        <v>811627.09</v>
      </c>
      <c r="D7" s="11">
        <f>D8+D16+D20+D29+D33+D38+D43</f>
        <v>92153.14</v>
      </c>
      <c r="E7" s="12">
        <f>D7/C7*100</f>
        <v>11.354123234107426</v>
      </c>
    </row>
    <row r="8" spans="1:5" ht="15.75" x14ac:dyDescent="0.25">
      <c r="A8" s="9" t="s">
        <v>7</v>
      </c>
      <c r="B8" s="10" t="s">
        <v>8</v>
      </c>
      <c r="C8" s="11">
        <f>C9</f>
        <v>224000</v>
      </c>
      <c r="D8" s="11">
        <f>D9</f>
        <v>62704.84</v>
      </c>
      <c r="E8" s="12">
        <f t="shared" ref="E8:E70" si="0">D8/C8*100</f>
        <v>27.993232142857146</v>
      </c>
    </row>
    <row r="9" spans="1:5" ht="15.75" x14ac:dyDescent="0.25">
      <c r="A9" s="13" t="s">
        <v>9</v>
      </c>
      <c r="B9" s="14" t="s">
        <v>10</v>
      </c>
      <c r="C9" s="15">
        <f>C10+C12+C14</f>
        <v>224000</v>
      </c>
      <c r="D9" s="15">
        <f>D10+D12+D14</f>
        <v>62704.84</v>
      </c>
      <c r="E9" s="16">
        <f t="shared" si="0"/>
        <v>27.993232142857146</v>
      </c>
    </row>
    <row r="10" spans="1:5" ht="141.75" x14ac:dyDescent="0.25">
      <c r="A10" s="13" t="s">
        <v>11</v>
      </c>
      <c r="B10" s="17" t="s">
        <v>12</v>
      </c>
      <c r="C10" s="18">
        <f>C11</f>
        <v>224000</v>
      </c>
      <c r="D10" s="19">
        <f>D11</f>
        <v>59163.38</v>
      </c>
      <c r="E10" s="16">
        <f t="shared" si="0"/>
        <v>26.412223214285714</v>
      </c>
    </row>
    <row r="11" spans="1:5" ht="141.75" x14ac:dyDescent="0.25">
      <c r="A11" s="13" t="s">
        <v>13</v>
      </c>
      <c r="B11" s="17" t="s">
        <v>12</v>
      </c>
      <c r="C11" s="18">
        <v>224000</v>
      </c>
      <c r="D11" s="20">
        <v>59163.38</v>
      </c>
      <c r="E11" s="16">
        <f t="shared" si="0"/>
        <v>26.412223214285714</v>
      </c>
    </row>
    <row r="12" spans="1:5" ht="236.25" x14ac:dyDescent="0.25">
      <c r="A12" s="13" t="s">
        <v>14</v>
      </c>
      <c r="B12" s="17" t="s">
        <v>15</v>
      </c>
      <c r="C12" s="18">
        <f>C13</f>
        <v>0</v>
      </c>
      <c r="D12" s="19">
        <f>D13</f>
        <v>3541.46</v>
      </c>
      <c r="E12" s="16"/>
    </row>
    <row r="13" spans="1:5" ht="173.25" x14ac:dyDescent="0.25">
      <c r="A13" s="13" t="s">
        <v>16</v>
      </c>
      <c r="B13" s="17" t="s">
        <v>15</v>
      </c>
      <c r="C13" s="21">
        <v>0</v>
      </c>
      <c r="D13" s="20">
        <v>3541.46</v>
      </c>
      <c r="E13" s="16"/>
    </row>
    <row r="14" spans="1:5" ht="78.75" x14ac:dyDescent="0.25">
      <c r="A14" s="13" t="s">
        <v>17</v>
      </c>
      <c r="B14" s="14" t="s">
        <v>18</v>
      </c>
      <c r="C14" s="21">
        <f>C15</f>
        <v>0</v>
      </c>
      <c r="D14" s="21">
        <f>D15</f>
        <v>0</v>
      </c>
      <c r="E14" s="16"/>
    </row>
    <row r="15" spans="1:5" ht="78.75" x14ac:dyDescent="0.25">
      <c r="A15" s="13" t="s">
        <v>19</v>
      </c>
      <c r="B15" s="14" t="s">
        <v>18</v>
      </c>
      <c r="C15" s="22">
        <v>0</v>
      </c>
      <c r="D15" s="20">
        <v>0</v>
      </c>
      <c r="E15" s="16"/>
    </row>
    <row r="16" spans="1:5" ht="15.75" x14ac:dyDescent="0.25">
      <c r="A16" s="9" t="s">
        <v>20</v>
      </c>
      <c r="B16" s="23" t="s">
        <v>21</v>
      </c>
      <c r="C16" s="11">
        <f t="shared" ref="C16:D18" si="1">C17</f>
        <v>2500</v>
      </c>
      <c r="D16" s="11">
        <f t="shared" si="1"/>
        <v>30.6</v>
      </c>
      <c r="E16" s="12">
        <f t="shared" si="0"/>
        <v>1.2240000000000002</v>
      </c>
    </row>
    <row r="17" spans="1:5" ht="15.75" x14ac:dyDescent="0.25">
      <c r="A17" s="13" t="s">
        <v>22</v>
      </c>
      <c r="B17" s="14" t="s">
        <v>23</v>
      </c>
      <c r="C17" s="24">
        <f t="shared" si="1"/>
        <v>2500</v>
      </c>
      <c r="D17" s="24">
        <f t="shared" si="1"/>
        <v>30.6</v>
      </c>
      <c r="E17" s="16">
        <f t="shared" si="0"/>
        <v>1.2240000000000002</v>
      </c>
    </row>
    <row r="18" spans="1:5" ht="15.75" x14ac:dyDescent="0.25">
      <c r="A18" s="13" t="s">
        <v>24</v>
      </c>
      <c r="B18" s="14" t="s">
        <v>23</v>
      </c>
      <c r="C18" s="24">
        <f t="shared" si="1"/>
        <v>2500</v>
      </c>
      <c r="D18" s="24">
        <f t="shared" si="1"/>
        <v>30.6</v>
      </c>
      <c r="E18" s="16">
        <f t="shared" si="0"/>
        <v>1.2240000000000002</v>
      </c>
    </row>
    <row r="19" spans="1:5" ht="15.75" x14ac:dyDescent="0.25">
      <c r="A19" s="13" t="s">
        <v>25</v>
      </c>
      <c r="B19" s="14" t="s">
        <v>23</v>
      </c>
      <c r="C19" s="24">
        <v>2500</v>
      </c>
      <c r="D19" s="25">
        <v>30.6</v>
      </c>
      <c r="E19" s="16">
        <f t="shared" si="0"/>
        <v>1.2240000000000002</v>
      </c>
    </row>
    <row r="20" spans="1:5" ht="15.75" x14ac:dyDescent="0.25">
      <c r="A20" s="9" t="s">
        <v>26</v>
      </c>
      <c r="B20" s="23" t="s">
        <v>27</v>
      </c>
      <c r="C20" s="26">
        <f>C21+C24</f>
        <v>478000</v>
      </c>
      <c r="D20" s="26">
        <f>D21+D24</f>
        <v>-32142.299999999992</v>
      </c>
      <c r="E20" s="12">
        <f t="shared" si="0"/>
        <v>-6.7243305439330534</v>
      </c>
    </row>
    <row r="21" spans="1:5" ht="15.75" x14ac:dyDescent="0.25">
      <c r="A21" s="13" t="s">
        <v>28</v>
      </c>
      <c r="B21" s="14" t="s">
        <v>29</v>
      </c>
      <c r="C21" s="24">
        <f>C22</f>
        <v>42000</v>
      </c>
      <c r="D21" s="24">
        <f>D22</f>
        <v>2277.02</v>
      </c>
      <c r="E21" s="16">
        <f t="shared" si="0"/>
        <v>5.4214761904761906</v>
      </c>
    </row>
    <row r="22" spans="1:5" ht="78.75" x14ac:dyDescent="0.25">
      <c r="A22" s="13" t="s">
        <v>30</v>
      </c>
      <c r="B22" s="14" t="s">
        <v>31</v>
      </c>
      <c r="C22" s="24">
        <f>C23</f>
        <v>42000</v>
      </c>
      <c r="D22" s="24">
        <f>D23</f>
        <v>2277.02</v>
      </c>
      <c r="E22" s="16">
        <f t="shared" si="0"/>
        <v>5.4214761904761906</v>
      </c>
    </row>
    <row r="23" spans="1:5" ht="78.75" x14ac:dyDescent="0.25">
      <c r="A23" s="13" t="s">
        <v>32</v>
      </c>
      <c r="B23" s="27" t="s">
        <v>31</v>
      </c>
      <c r="C23" s="24">
        <v>42000</v>
      </c>
      <c r="D23" s="20">
        <v>2277.02</v>
      </c>
      <c r="E23" s="16">
        <f t="shared" si="0"/>
        <v>5.4214761904761906</v>
      </c>
    </row>
    <row r="24" spans="1:5" ht="15.75" x14ac:dyDescent="0.25">
      <c r="A24" s="13" t="s">
        <v>33</v>
      </c>
      <c r="B24" s="14" t="s">
        <v>34</v>
      </c>
      <c r="C24" s="24">
        <f>C25+C27</f>
        <v>436000</v>
      </c>
      <c r="D24" s="24">
        <f>D25+D27</f>
        <v>-34419.319999999992</v>
      </c>
      <c r="E24" s="16">
        <f t="shared" si="0"/>
        <v>-7.894339449541282</v>
      </c>
    </row>
    <row r="25" spans="1:5" ht="63" x14ac:dyDescent="0.25">
      <c r="A25" s="13" t="s">
        <v>35</v>
      </c>
      <c r="B25" s="27" t="s">
        <v>36</v>
      </c>
      <c r="C25" s="24">
        <f>C26</f>
        <v>95000</v>
      </c>
      <c r="D25" s="24">
        <f>D26</f>
        <v>-47074.52</v>
      </c>
      <c r="E25" s="16">
        <f t="shared" si="0"/>
        <v>-49.552126315789465</v>
      </c>
    </row>
    <row r="26" spans="1:5" ht="63" x14ac:dyDescent="0.25">
      <c r="A26" s="13" t="s">
        <v>37</v>
      </c>
      <c r="B26" s="28" t="s">
        <v>36</v>
      </c>
      <c r="C26" s="24">
        <v>95000</v>
      </c>
      <c r="D26" s="20">
        <v>-47074.52</v>
      </c>
      <c r="E26" s="16">
        <f t="shared" si="0"/>
        <v>-49.552126315789465</v>
      </c>
    </row>
    <row r="27" spans="1:5" ht="63" x14ac:dyDescent="0.25">
      <c r="A27" s="13" t="s">
        <v>38</v>
      </c>
      <c r="B27" s="28" t="s">
        <v>39</v>
      </c>
      <c r="C27" s="24">
        <f>C28</f>
        <v>341000</v>
      </c>
      <c r="D27" s="24">
        <f>D28</f>
        <v>12655.2</v>
      </c>
      <c r="E27" s="16">
        <f t="shared" si="0"/>
        <v>3.7112023460410559</v>
      </c>
    </row>
    <row r="28" spans="1:5" ht="63" x14ac:dyDescent="0.25">
      <c r="A28" s="13" t="s">
        <v>38</v>
      </c>
      <c r="B28" s="14" t="s">
        <v>39</v>
      </c>
      <c r="C28" s="24">
        <v>341000</v>
      </c>
      <c r="D28" s="25">
        <v>12655.2</v>
      </c>
      <c r="E28" s="16">
        <f t="shared" si="0"/>
        <v>3.7112023460410559</v>
      </c>
    </row>
    <row r="29" spans="1:5" ht="15.75" x14ac:dyDescent="0.25">
      <c r="A29" s="9" t="s">
        <v>40</v>
      </c>
      <c r="B29" s="23" t="s">
        <v>41</v>
      </c>
      <c r="C29" s="11">
        <f t="shared" ref="C29:D31" si="2">C30</f>
        <v>15000</v>
      </c>
      <c r="D29" s="11">
        <f t="shared" si="2"/>
        <v>0</v>
      </c>
      <c r="E29" s="12">
        <f t="shared" si="0"/>
        <v>0</v>
      </c>
    </row>
    <row r="30" spans="1:5" ht="63" x14ac:dyDescent="0.25">
      <c r="A30" s="13" t="s">
        <v>42</v>
      </c>
      <c r="B30" s="14" t="s">
        <v>43</v>
      </c>
      <c r="C30" s="19">
        <f t="shared" si="2"/>
        <v>15000</v>
      </c>
      <c r="D30" s="19">
        <f t="shared" si="2"/>
        <v>0</v>
      </c>
      <c r="E30" s="16">
        <f t="shared" si="0"/>
        <v>0</v>
      </c>
    </row>
    <row r="31" spans="1:5" ht="110.25" x14ac:dyDescent="0.25">
      <c r="A31" s="30" t="s">
        <v>44</v>
      </c>
      <c r="B31" s="31" t="s">
        <v>45</v>
      </c>
      <c r="C31" s="19">
        <f t="shared" si="2"/>
        <v>15000</v>
      </c>
      <c r="D31" s="19">
        <f t="shared" si="2"/>
        <v>0</v>
      </c>
      <c r="E31" s="16">
        <f t="shared" si="0"/>
        <v>0</v>
      </c>
    </row>
    <row r="32" spans="1:5" ht="110.25" x14ac:dyDescent="0.25">
      <c r="A32" s="30" t="s">
        <v>46</v>
      </c>
      <c r="B32" s="31" t="s">
        <v>45</v>
      </c>
      <c r="C32" s="19">
        <v>15000</v>
      </c>
      <c r="D32" s="25">
        <v>0</v>
      </c>
      <c r="E32" s="16">
        <f t="shared" si="0"/>
        <v>0</v>
      </c>
    </row>
    <row r="33" spans="1:5" ht="47.25" x14ac:dyDescent="0.25">
      <c r="A33" s="9" t="s">
        <v>47</v>
      </c>
      <c r="B33" s="23" t="s">
        <v>48</v>
      </c>
      <c r="C33" s="32">
        <f t="shared" ref="C33:D36" si="3">C34</f>
        <v>2127.09</v>
      </c>
      <c r="D33" s="29">
        <f t="shared" si="3"/>
        <v>0</v>
      </c>
      <c r="E33" s="12">
        <f t="shared" si="0"/>
        <v>0</v>
      </c>
    </row>
    <row r="34" spans="1:5" ht="141.75" x14ac:dyDescent="0.25">
      <c r="A34" s="13" t="s">
        <v>49</v>
      </c>
      <c r="B34" s="17" t="s">
        <v>50</v>
      </c>
      <c r="C34" s="18">
        <f t="shared" si="3"/>
        <v>2127.09</v>
      </c>
      <c r="D34" s="25">
        <f t="shared" si="3"/>
        <v>0</v>
      </c>
      <c r="E34" s="16">
        <f t="shared" si="0"/>
        <v>0</v>
      </c>
    </row>
    <row r="35" spans="1:5" ht="126" x14ac:dyDescent="0.25">
      <c r="A35" s="13" t="s">
        <v>51</v>
      </c>
      <c r="B35" s="17" t="s">
        <v>52</v>
      </c>
      <c r="C35" s="18">
        <f t="shared" si="3"/>
        <v>2127.09</v>
      </c>
      <c r="D35" s="25">
        <f t="shared" si="3"/>
        <v>0</v>
      </c>
      <c r="E35" s="16">
        <f t="shared" si="0"/>
        <v>0</v>
      </c>
    </row>
    <row r="36" spans="1:5" ht="110.25" x14ac:dyDescent="0.25">
      <c r="A36" s="13" t="s">
        <v>53</v>
      </c>
      <c r="B36" s="17" t="s">
        <v>54</v>
      </c>
      <c r="C36" s="18">
        <f t="shared" si="3"/>
        <v>2127.09</v>
      </c>
      <c r="D36" s="25">
        <f t="shared" si="3"/>
        <v>0</v>
      </c>
      <c r="E36" s="16">
        <f t="shared" si="0"/>
        <v>0</v>
      </c>
    </row>
    <row r="37" spans="1:5" ht="110.25" x14ac:dyDescent="0.25">
      <c r="A37" s="13" t="s">
        <v>55</v>
      </c>
      <c r="B37" s="17" t="s">
        <v>54</v>
      </c>
      <c r="C37" s="18">
        <v>2127.09</v>
      </c>
      <c r="D37" s="25">
        <v>0</v>
      </c>
      <c r="E37" s="16">
        <f t="shared" si="0"/>
        <v>0</v>
      </c>
    </row>
    <row r="38" spans="1:5" ht="47.25" x14ac:dyDescent="0.25">
      <c r="A38" s="9" t="s">
        <v>56</v>
      </c>
      <c r="B38" s="33" t="s">
        <v>57</v>
      </c>
      <c r="C38" s="11">
        <f t="shared" ref="C38:D40" si="4">C39</f>
        <v>40000</v>
      </c>
      <c r="D38" s="11">
        <f t="shared" si="4"/>
        <v>11560</v>
      </c>
      <c r="E38" s="12">
        <f t="shared" si="0"/>
        <v>28.9</v>
      </c>
    </row>
    <row r="39" spans="1:5" ht="15.75" x14ac:dyDescent="0.25">
      <c r="A39" s="13" t="s">
        <v>58</v>
      </c>
      <c r="B39" s="17" t="s">
        <v>59</v>
      </c>
      <c r="C39" s="24">
        <f t="shared" si="4"/>
        <v>40000</v>
      </c>
      <c r="D39" s="24">
        <f t="shared" si="4"/>
        <v>11560</v>
      </c>
      <c r="E39" s="16">
        <f t="shared" si="0"/>
        <v>28.9</v>
      </c>
    </row>
    <row r="40" spans="1:5" ht="31.5" x14ac:dyDescent="0.25">
      <c r="A40" s="13" t="s">
        <v>60</v>
      </c>
      <c r="B40" s="17" t="s">
        <v>61</v>
      </c>
      <c r="C40" s="24">
        <f t="shared" si="4"/>
        <v>40000</v>
      </c>
      <c r="D40" s="24">
        <f t="shared" si="4"/>
        <v>11560</v>
      </c>
      <c r="E40" s="16">
        <f t="shared" si="0"/>
        <v>28.9</v>
      </c>
    </row>
    <row r="41" spans="1:5" ht="47.25" x14ac:dyDescent="0.25">
      <c r="A41" s="13" t="s">
        <v>62</v>
      </c>
      <c r="B41" s="17" t="s">
        <v>63</v>
      </c>
      <c r="C41" s="24">
        <f>SUM(C42:C42)</f>
        <v>40000</v>
      </c>
      <c r="D41" s="24">
        <f>SUM(D42:D42)</f>
        <v>11560</v>
      </c>
      <c r="E41" s="16">
        <f t="shared" si="0"/>
        <v>28.9</v>
      </c>
    </row>
    <row r="42" spans="1:5" ht="47.25" x14ac:dyDescent="0.25">
      <c r="A42" s="13" t="s">
        <v>64</v>
      </c>
      <c r="B42" s="17" t="s">
        <v>65</v>
      </c>
      <c r="C42" s="22">
        <v>40000</v>
      </c>
      <c r="D42" s="20">
        <v>11560</v>
      </c>
      <c r="E42" s="16">
        <f t="shared" si="0"/>
        <v>28.9</v>
      </c>
    </row>
    <row r="43" spans="1:5" ht="31.5" x14ac:dyDescent="0.25">
      <c r="A43" s="34" t="s">
        <v>66</v>
      </c>
      <c r="B43" s="35" t="s">
        <v>67</v>
      </c>
      <c r="C43" s="36">
        <f t="shared" ref="C43:D45" si="5">C44</f>
        <v>50000</v>
      </c>
      <c r="D43" s="36">
        <f t="shared" si="5"/>
        <v>50000</v>
      </c>
      <c r="E43" s="12">
        <f t="shared" si="0"/>
        <v>100</v>
      </c>
    </row>
    <row r="44" spans="1:5" ht="126" x14ac:dyDescent="0.25">
      <c r="A44" s="13" t="s">
        <v>68</v>
      </c>
      <c r="B44" s="17" t="s">
        <v>69</v>
      </c>
      <c r="C44" s="22">
        <f t="shared" si="5"/>
        <v>50000</v>
      </c>
      <c r="D44" s="22">
        <f t="shared" si="5"/>
        <v>50000</v>
      </c>
      <c r="E44" s="16">
        <f t="shared" si="0"/>
        <v>100</v>
      </c>
    </row>
    <row r="45" spans="1:5" ht="141.75" x14ac:dyDescent="0.25">
      <c r="A45" s="13" t="s">
        <v>70</v>
      </c>
      <c r="B45" s="17" t="s">
        <v>71</v>
      </c>
      <c r="C45" s="22">
        <f t="shared" si="5"/>
        <v>50000</v>
      </c>
      <c r="D45" s="22">
        <f t="shared" si="5"/>
        <v>50000</v>
      </c>
      <c r="E45" s="16">
        <f t="shared" si="0"/>
        <v>100</v>
      </c>
    </row>
    <row r="46" spans="1:5" ht="141.75" x14ac:dyDescent="0.25">
      <c r="A46" s="13" t="s">
        <v>72</v>
      </c>
      <c r="B46" s="17" t="s">
        <v>73</v>
      </c>
      <c r="C46" s="22">
        <v>50000</v>
      </c>
      <c r="D46" s="22">
        <v>50000</v>
      </c>
      <c r="E46" s="16">
        <f t="shared" si="0"/>
        <v>100</v>
      </c>
    </row>
    <row r="47" spans="1:5" ht="15.75" x14ac:dyDescent="0.25">
      <c r="A47" s="34" t="s">
        <v>74</v>
      </c>
      <c r="B47" s="35" t="s">
        <v>75</v>
      </c>
      <c r="C47" s="37">
        <f>C48+C71</f>
        <v>6636699.6600000001</v>
      </c>
      <c r="D47" s="37">
        <f>D48+D71</f>
        <v>1741198.6099999999</v>
      </c>
      <c r="E47" s="12">
        <f t="shared" si="0"/>
        <v>26.235910907560939</v>
      </c>
    </row>
    <row r="48" spans="1:5" ht="47.25" x14ac:dyDescent="0.25">
      <c r="A48" s="34" t="s">
        <v>76</v>
      </c>
      <c r="B48" s="35" t="s">
        <v>77</v>
      </c>
      <c r="C48" s="37">
        <f>C49+C60+C67+C56</f>
        <v>6636699.6600000001</v>
      </c>
      <c r="D48" s="37">
        <f>D49+D60+D67+D56</f>
        <v>1741198.6099999999</v>
      </c>
      <c r="E48" s="12">
        <f t="shared" si="0"/>
        <v>26.235910907560939</v>
      </c>
    </row>
    <row r="49" spans="1:5" ht="31.5" x14ac:dyDescent="0.25">
      <c r="A49" s="34" t="s">
        <v>78</v>
      </c>
      <c r="B49" s="38" t="s">
        <v>79</v>
      </c>
      <c r="C49" s="37">
        <f>C50+C53</f>
        <v>4782700</v>
      </c>
      <c r="D49" s="37">
        <f>D50+D53</f>
        <v>1195674.8999999999</v>
      </c>
      <c r="E49" s="12">
        <f t="shared" si="0"/>
        <v>24.999997909130826</v>
      </c>
    </row>
    <row r="50" spans="1:5" ht="31.5" x14ac:dyDescent="0.25">
      <c r="A50" s="13" t="s">
        <v>80</v>
      </c>
      <c r="B50" s="14" t="s">
        <v>81</v>
      </c>
      <c r="C50" s="39">
        <f>C51</f>
        <v>4782700</v>
      </c>
      <c r="D50" s="39">
        <f>D51</f>
        <v>1195674.8999999999</v>
      </c>
      <c r="E50" s="16">
        <f t="shared" si="0"/>
        <v>24.999997909130826</v>
      </c>
    </row>
    <row r="51" spans="1:5" ht="47.25" x14ac:dyDescent="0.25">
      <c r="A51" s="13" t="s">
        <v>82</v>
      </c>
      <c r="B51" s="14" t="s">
        <v>83</v>
      </c>
      <c r="C51" s="39">
        <f>C52</f>
        <v>4782700</v>
      </c>
      <c r="D51" s="39">
        <f>D52</f>
        <v>1195674.8999999999</v>
      </c>
      <c r="E51" s="16">
        <f t="shared" si="0"/>
        <v>24.999997909130826</v>
      </c>
    </row>
    <row r="52" spans="1:5" ht="47.25" x14ac:dyDescent="0.25">
      <c r="A52" s="13" t="s">
        <v>84</v>
      </c>
      <c r="B52" s="14" t="s">
        <v>83</v>
      </c>
      <c r="C52" s="39">
        <v>4782700</v>
      </c>
      <c r="D52" s="20">
        <v>1195674.8999999999</v>
      </c>
      <c r="E52" s="16">
        <f t="shared" si="0"/>
        <v>24.999997909130826</v>
      </c>
    </row>
    <row r="53" spans="1:5" ht="47.25" x14ac:dyDescent="0.25">
      <c r="A53" s="13" t="s">
        <v>85</v>
      </c>
      <c r="B53" s="14" t="s">
        <v>86</v>
      </c>
      <c r="C53" s="39">
        <f>C54</f>
        <v>0</v>
      </c>
      <c r="D53" s="39">
        <f>D54</f>
        <v>0</v>
      </c>
      <c r="E53" s="16"/>
    </row>
    <row r="54" spans="1:5" ht="47.25" x14ac:dyDescent="0.25">
      <c r="A54" s="13" t="s">
        <v>87</v>
      </c>
      <c r="B54" s="14" t="s">
        <v>88</v>
      </c>
      <c r="C54" s="39">
        <f>C55</f>
        <v>0</v>
      </c>
      <c r="D54" s="39">
        <f>D55</f>
        <v>0</v>
      </c>
      <c r="E54" s="16"/>
    </row>
    <row r="55" spans="1:5" ht="47.25" x14ac:dyDescent="0.25">
      <c r="A55" s="13" t="s">
        <v>89</v>
      </c>
      <c r="B55" s="14" t="s">
        <v>88</v>
      </c>
      <c r="C55" s="39">
        <v>0</v>
      </c>
      <c r="D55" s="20">
        <v>0</v>
      </c>
      <c r="E55" s="16"/>
    </row>
    <row r="56" spans="1:5" ht="47.25" x14ac:dyDescent="0.25">
      <c r="A56" s="34" t="s">
        <v>90</v>
      </c>
      <c r="B56" s="35" t="s">
        <v>91</v>
      </c>
      <c r="C56" s="37">
        <f>C57</f>
        <v>1601673</v>
      </c>
      <c r="D56" s="37">
        <f>D57</f>
        <v>480501.9</v>
      </c>
      <c r="E56" s="12">
        <f t="shared" si="0"/>
        <v>30</v>
      </c>
    </row>
    <row r="57" spans="1:5" ht="15.75" x14ac:dyDescent="0.25">
      <c r="A57" s="13" t="s">
        <v>92</v>
      </c>
      <c r="B57" s="17" t="s">
        <v>93</v>
      </c>
      <c r="C57" s="39">
        <f>C58</f>
        <v>1601673</v>
      </c>
      <c r="D57" s="39">
        <f>D58</f>
        <v>480501.9</v>
      </c>
      <c r="E57" s="16">
        <f t="shared" si="0"/>
        <v>30</v>
      </c>
    </row>
    <row r="58" spans="1:5" ht="31.5" x14ac:dyDescent="0.25">
      <c r="A58" s="13" t="s">
        <v>94</v>
      </c>
      <c r="B58" s="17" t="s">
        <v>95</v>
      </c>
      <c r="C58" s="39">
        <f>SUM(C59:C59)</f>
        <v>1601673</v>
      </c>
      <c r="D58" s="39">
        <f>SUM(D59:D59)</f>
        <v>480501.9</v>
      </c>
      <c r="E58" s="16">
        <f t="shared" si="0"/>
        <v>30</v>
      </c>
    </row>
    <row r="59" spans="1:5" ht="31.5" x14ac:dyDescent="0.25">
      <c r="A59" s="13" t="s">
        <v>96</v>
      </c>
      <c r="B59" s="17" t="s">
        <v>95</v>
      </c>
      <c r="C59" s="39">
        <v>1601673</v>
      </c>
      <c r="D59" s="22">
        <v>480501.9</v>
      </c>
      <c r="E59" s="16">
        <f t="shared" si="0"/>
        <v>30</v>
      </c>
    </row>
    <row r="60" spans="1:5" ht="31.5" x14ac:dyDescent="0.25">
      <c r="A60" s="9" t="s">
        <v>97</v>
      </c>
      <c r="B60" s="23" t="s">
        <v>98</v>
      </c>
      <c r="C60" s="37">
        <f>C61+C64</f>
        <v>63186.86</v>
      </c>
      <c r="D60" s="37">
        <f>D61+D64</f>
        <v>17736.86</v>
      </c>
      <c r="E60" s="40">
        <f t="shared" si="0"/>
        <v>28.070488072994927</v>
      </c>
    </row>
    <row r="61" spans="1:5" ht="63" x14ac:dyDescent="0.25">
      <c r="A61" s="13" t="s">
        <v>99</v>
      </c>
      <c r="B61" s="14" t="s">
        <v>100</v>
      </c>
      <c r="C61" s="39">
        <f t="shared" ref="C61:D62" si="6">C62</f>
        <v>60600</v>
      </c>
      <c r="D61" s="39">
        <f t="shared" si="6"/>
        <v>15150</v>
      </c>
      <c r="E61" s="16">
        <f t="shared" si="0"/>
        <v>25</v>
      </c>
    </row>
    <row r="62" spans="1:5" ht="63" x14ac:dyDescent="0.25">
      <c r="A62" s="13" t="s">
        <v>101</v>
      </c>
      <c r="B62" s="14" t="s">
        <v>102</v>
      </c>
      <c r="C62" s="39">
        <f t="shared" si="6"/>
        <v>60600</v>
      </c>
      <c r="D62" s="39">
        <f t="shared" si="6"/>
        <v>15150</v>
      </c>
      <c r="E62" s="16">
        <f t="shared" si="0"/>
        <v>25</v>
      </c>
    </row>
    <row r="63" spans="1:5" ht="63" x14ac:dyDescent="0.25">
      <c r="A63" s="13" t="s">
        <v>103</v>
      </c>
      <c r="B63" s="14" t="s">
        <v>102</v>
      </c>
      <c r="C63" s="39">
        <v>60600</v>
      </c>
      <c r="D63" s="25">
        <v>15150</v>
      </c>
      <c r="E63" s="16">
        <f t="shared" si="0"/>
        <v>25</v>
      </c>
    </row>
    <row r="64" spans="1:5" ht="78.75" x14ac:dyDescent="0.25">
      <c r="A64" s="13" t="s">
        <v>104</v>
      </c>
      <c r="B64" s="14" t="s">
        <v>105</v>
      </c>
      <c r="C64" s="39">
        <f>C65</f>
        <v>2586.86</v>
      </c>
      <c r="D64" s="25">
        <f>D65</f>
        <v>2586.86</v>
      </c>
      <c r="E64" s="16">
        <f t="shared" si="0"/>
        <v>100</v>
      </c>
    </row>
    <row r="65" spans="1:5" ht="94.5" x14ac:dyDescent="0.25">
      <c r="A65" s="13" t="s">
        <v>106</v>
      </c>
      <c r="B65" s="14" t="s">
        <v>107</v>
      </c>
      <c r="C65" s="39">
        <f>C66</f>
        <v>2586.86</v>
      </c>
      <c r="D65" s="25">
        <f>D66</f>
        <v>2586.86</v>
      </c>
      <c r="E65" s="16">
        <f t="shared" si="0"/>
        <v>100</v>
      </c>
    </row>
    <row r="66" spans="1:5" ht="94.5" x14ac:dyDescent="0.25">
      <c r="A66" s="13" t="s">
        <v>108</v>
      </c>
      <c r="B66" s="14" t="s">
        <v>107</v>
      </c>
      <c r="C66" s="39">
        <v>2586.86</v>
      </c>
      <c r="D66" s="25">
        <v>2586.86</v>
      </c>
      <c r="E66" s="16">
        <f t="shared" si="0"/>
        <v>100</v>
      </c>
    </row>
    <row r="67" spans="1:5" ht="15.75" x14ac:dyDescent="0.25">
      <c r="A67" s="34" t="s">
        <v>109</v>
      </c>
      <c r="B67" s="38" t="s">
        <v>110</v>
      </c>
      <c r="C67" s="37">
        <f>C68</f>
        <v>189139.8</v>
      </c>
      <c r="D67" s="37">
        <f>D68</f>
        <v>47284.95</v>
      </c>
      <c r="E67" s="12">
        <f t="shared" si="0"/>
        <v>25</v>
      </c>
    </row>
    <row r="68" spans="1:5" ht="94.5" x14ac:dyDescent="0.25">
      <c r="A68" s="13" t="s">
        <v>111</v>
      </c>
      <c r="B68" s="17" t="s">
        <v>112</v>
      </c>
      <c r="C68" s="39">
        <f>C69</f>
        <v>189139.8</v>
      </c>
      <c r="D68" s="39">
        <f>D69</f>
        <v>47284.95</v>
      </c>
      <c r="E68" s="16">
        <f t="shared" si="0"/>
        <v>25</v>
      </c>
    </row>
    <row r="69" spans="1:5" ht="110.25" x14ac:dyDescent="0.25">
      <c r="A69" s="13" t="s">
        <v>113</v>
      </c>
      <c r="B69" s="17" t="s">
        <v>114</v>
      </c>
      <c r="C69" s="39">
        <f>SUM(C70:C70)</f>
        <v>189139.8</v>
      </c>
      <c r="D69" s="39">
        <f>SUM(D70:D70)</f>
        <v>47284.95</v>
      </c>
      <c r="E69" s="16">
        <f t="shared" si="0"/>
        <v>25</v>
      </c>
    </row>
    <row r="70" spans="1:5" ht="110.25" x14ac:dyDescent="0.25">
      <c r="A70" s="13" t="s">
        <v>115</v>
      </c>
      <c r="B70" s="17" t="s">
        <v>114</v>
      </c>
      <c r="C70" s="39">
        <v>189139.8</v>
      </c>
      <c r="D70" s="20">
        <v>47284.95</v>
      </c>
      <c r="E70" s="16">
        <f t="shared" si="0"/>
        <v>25</v>
      </c>
    </row>
    <row r="71" spans="1:5" ht="126" x14ac:dyDescent="0.25">
      <c r="A71" s="34" t="s">
        <v>116</v>
      </c>
      <c r="B71" s="35" t="s">
        <v>117</v>
      </c>
      <c r="C71" s="37">
        <f>C72</f>
        <v>0</v>
      </c>
      <c r="D71" s="36">
        <v>0</v>
      </c>
      <c r="E71" s="16"/>
    </row>
    <row r="72" spans="1:5" ht="141.75" x14ac:dyDescent="0.25">
      <c r="A72" s="13" t="s">
        <v>118</v>
      </c>
      <c r="B72" s="17" t="s">
        <v>119</v>
      </c>
      <c r="C72" s="39">
        <f>C73</f>
        <v>0</v>
      </c>
      <c r="D72" s="20">
        <v>0</v>
      </c>
      <c r="E72" s="16"/>
    </row>
    <row r="73" spans="1:5" ht="141.75" x14ac:dyDescent="0.25">
      <c r="A73" s="13" t="s">
        <v>120</v>
      </c>
      <c r="B73" s="17" t="s">
        <v>119</v>
      </c>
      <c r="C73" s="39">
        <v>0</v>
      </c>
      <c r="D73" s="41">
        <v>0</v>
      </c>
      <c r="E73" s="16"/>
    </row>
    <row r="74" spans="1:5" ht="15.75" x14ac:dyDescent="0.25">
      <c r="A74" s="42" t="s">
        <v>121</v>
      </c>
      <c r="B74" s="43"/>
      <c r="C74" s="44">
        <f>C7+C47</f>
        <v>7448326.75</v>
      </c>
      <c r="D74" s="44">
        <f>D7+D47</f>
        <v>1833351.7499999998</v>
      </c>
      <c r="E74" s="12">
        <f t="shared" ref="E74:E75" si="7">D74/C74*100</f>
        <v>24.614276622598489</v>
      </c>
    </row>
    <row r="75" spans="1:5" ht="18.75" x14ac:dyDescent="0.3">
      <c r="A75" s="45"/>
      <c r="B75" s="4"/>
      <c r="C75" s="46"/>
      <c r="D75" s="3"/>
      <c r="E75" s="4"/>
    </row>
  </sheetData>
  <mergeCells count="3">
    <mergeCell ref="A4:C4"/>
    <mergeCell ref="A74:B74"/>
    <mergeCell ref="A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2018-10-18T13:24:45Z</dcterms:modified>
</cp:coreProperties>
</file>