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Приложение 1 таб1" sheetId="1" r:id="rId1"/>
  </sheets>
  <calcPr calcId="144525"/>
</workbook>
</file>

<file path=xl/calcChain.xml><?xml version="1.0" encoding="utf-8"?>
<calcChain xmlns="http://schemas.openxmlformats.org/spreadsheetml/2006/main">
  <c r="H28" i="1" l="1"/>
  <c r="H27" i="1"/>
  <c r="D26" i="1"/>
  <c r="H26" i="1" s="1"/>
  <c r="D25" i="1"/>
  <c r="D24" i="1" s="1"/>
  <c r="C24" i="1"/>
  <c r="C23" i="1" s="1"/>
  <c r="H22" i="1"/>
  <c r="H21" i="1"/>
  <c r="D21" i="1"/>
  <c r="C21" i="1"/>
  <c r="H20" i="1"/>
  <c r="H19" i="1"/>
  <c r="D19" i="1"/>
  <c r="C19" i="1"/>
  <c r="D18" i="1"/>
  <c r="H18" i="1" s="1"/>
  <c r="H17" i="1"/>
  <c r="C16" i="1"/>
  <c r="H15" i="1"/>
  <c r="D14" i="1"/>
  <c r="H14" i="1" s="1"/>
  <c r="C14" i="1"/>
  <c r="D13" i="1"/>
  <c r="H13" i="1" s="1"/>
  <c r="D12" i="1"/>
  <c r="H12" i="1" s="1"/>
  <c r="C12" i="1"/>
  <c r="C11" i="1"/>
  <c r="H24" i="1" l="1"/>
  <c r="D23" i="1"/>
  <c r="H23" i="1" s="1"/>
  <c r="C29" i="1"/>
  <c r="D16" i="1"/>
  <c r="H16" i="1" s="1"/>
  <c r="H25" i="1"/>
  <c r="D11" i="1" l="1"/>
  <c r="D29" i="1" l="1"/>
  <c r="H29" i="1" s="1"/>
  <c r="H11" i="1"/>
</calcChain>
</file>

<file path=xl/sharedStrings.xml><?xml version="1.0" encoding="utf-8"?>
<sst xmlns="http://schemas.openxmlformats.org/spreadsheetml/2006/main" count="48" uniqueCount="48">
  <si>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</si>
  <si>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</si>
  <si>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</si>
  <si>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</si>
  <si>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</si>
  <si>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</si>
  <si>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</si>
  <si>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000 1 05 00000 00 0000 000</t>
  </si>
  <si>
    <t>000 1 05 03000 01 0000 110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</si>
  <si>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</si>
  <si>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</si>
  <si>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</si>
  <si>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</si>
  <si>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</si>
  <si>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</si>
  <si>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Холуйского сельского поселения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</si>
  <si>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</si>
  <si>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</si>
  <si>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</si>
  <si>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</si>
  <si>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</si>
  <si>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000 1 06 06000 00 0000 110</t>
  </si>
  <si>
    <t>Земельный налог</t>
  </si>
  <si>
    <t xml:space="preserve">Безвозмездные поступления от других бюджетов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</si>
  <si>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</si>
  <si>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</si>
  <si>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</si>
  <si>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</si>
  <si>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</si>
  <si>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</si>
  <si>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</si>
  <si>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к постановлению Администрации</t>
  </si>
  <si>
    <t>000 2 02 10000 00 0000 150</t>
  </si>
  <si>
    <t>000 2 02 20000 00 0000 150</t>
  </si>
  <si>
    <t>000 2 02 30000 00 0000 150</t>
  </si>
  <si>
    <t>000 2 02 40000 00 0000 150</t>
  </si>
  <si>
    <t>Приложение № 1</t>
  </si>
  <si>
    <t>Таблица № 1</t>
  </si>
  <si>
    <t xml:space="preserve">Субвенции бюджетам бюджетной системы Российской Федерации </t>
  </si>
  <si>
    <t>Иные межбюджетные трансферты</t>
  </si>
  <si>
    <t>000 1 17 00000 00 0000 000</t>
  </si>
  <si>
    <t>Прочие неналоговые доходы</t>
  </si>
  <si>
    <t>000 1 17 15000 00 0000 150</t>
  </si>
  <si>
    <t>Инициативные платежи</t>
  </si>
  <si>
    <t xml:space="preserve">БЕЗВОЗМЕЗДНЫЕ ПОСТУПЛЕНИЯ </t>
  </si>
  <si>
    <t>от  18.10.2022  № 44</t>
  </si>
  <si>
    <t>Доходы бюджета Холуйского сельского поселения по кодам классификации доходов бюджетов за 9 месяцев 2022 года</t>
  </si>
  <si>
    <t>Исполнено за 9 месяцев 2022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</si>
</sst>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8">
    <xf numFmtId="0" fontId="0" fillId="0" borderId="0"/>
    <xf numFmtId="0" fontId="7" fillId="0" borderId="0">
      <alignment horizontal="left" wrapText="1"/>
    </xf>
    <xf numFmtId="49" fontId="7" fillId="0" borderId="0">
      <alignment horizontal="center"/>
    </xf>
    <xf numFmtId="0" fontId="8" fillId="0" borderId="0"/>
    <xf numFmtId="0" fontId="7" fillId="0" borderId="5">
      <alignment horizontal="left"/>
    </xf>
    <xf numFmtId="49" fontId="7" fillId="0" borderId="5"/>
    <xf numFmtId="0" fontId="9" fillId="0" borderId="5"/>
    <xf numFmtId="0" fontId="9" fillId="0" borderId="0"/>
    <xf numFmtId="49" fontId="7" fillId="0" borderId="6">
      <alignment horizontal="center" vertical="center" wrapText="1"/>
    </xf>
    <xf numFmtId="49" fontId="7" fillId="0" borderId="6">
      <alignment horizontal="center" vertical="center" wrapText="1"/>
    </xf>
    <xf numFmtId="0" fontId="9" fillId="0" borderId="7"/>
    <xf numFmtId="49" fontId="7" fillId="0" borderId="9">
      <alignment horizontal="center" vertical="center" wrapText="1"/>
    </xf>
    <xf numFmtId="0" fontId="7" fillId="0" borderId="10">
      <alignment horizontal="left" wrapText="1"/>
    </xf>
    <xf numFmtId="49" fontId="7" fillId="0" borderId="8">
      <alignment horizontal="center" wrapText="1"/>
    </xf>
    <xf numFmtId="4" fontId="7" fillId="0" borderId="8">
      <alignment horizontal="right"/>
    </xf>
    <xf numFmtId="0" fontId="9" fillId="0" borderId="11"/>
    <xf numFmtId="0" fontId="7" fillId="0" borderId="12">
      <alignment horizontal="left" wrapText="1" indent="2"/>
    </xf>
    <xf numFmtId="49" fontId="7" fillId="0" borderId="8">
      <alignment horizontal="center"/>
    </xf>
    <xf numFmtId="0" fontId="7" fillId="0" borderId="13"/>
    <xf numFmtId="0" fontId="7" fillId="0" borderId="0"/>
    <xf numFmtId="0" fontId="7" fillId="0" borderId="14"/>
    <xf numFmtId="0" fontId="7" fillId="4" borderId="14"/>
    <xf numFmtId="0" fontId="10" fillId="0" borderId="0"/>
    <xf numFmtId="0" fontId="11" fillId="0" borderId="0">
      <alignment horizontal="center" wrapText="1"/>
    </xf>
    <xf numFmtId="0" fontId="12" fillId="0" borderId="6">
      <alignment vertical="top" wrapText="1"/>
    </xf>
    <xf numFmtId="4" fontId="12" fillId="6" borderId="6">
      <alignment horizontal="right" vertical="top" shrinkToFit="1"/>
    </xf>
    <xf numFmtId="0" fontId="12" fillId="0" borderId="6">
      <alignment horizontal="left"/>
    </xf>
    <xf numFmtId="4" fontId="12" fillId="5" borderId="6">
      <alignment horizontal="right" vertical="top" shrinkToFit="1"/>
    </xf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49" fontId="4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justify" vertical="top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justify" vertical="top" wrapText="1"/>
    </xf>
    <xf numFmtId="4" fontId="5" fillId="0" borderId="2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justify" vertical="top" wrapText="1"/>
    </xf>
    <xf numFmtId="2" fontId="5" fillId="0" borderId="2" xfId="0" applyNumberFormat="1" applyFont="1" applyFill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justify" vertical="top" wrapText="1"/>
    </xf>
    <xf numFmtId="2" fontId="4" fillId="0" borderId="2" xfId="0" applyNumberFormat="1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shrinkToFit="1"/>
    </xf>
    <xf numFmtId="4" fontId="4" fillId="2" borderId="2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</cellXfs>
  <cellStyles count="28">
    <cellStyle name="xl100" xfId="13"/>
    <cellStyle name="xl103" xfId="5"/>
    <cellStyle name="xl111" xfId="6"/>
    <cellStyle name="xl22" xfId="3"/>
    <cellStyle name="xl24" xfId="22"/>
    <cellStyle name="xl25" xfId="19"/>
    <cellStyle name="xl26" xfId="26"/>
    <cellStyle name="xl27" xfId="7"/>
    <cellStyle name="xl28" xfId="27"/>
    <cellStyle name="xl29" xfId="8"/>
    <cellStyle name="xl30" xfId="9"/>
    <cellStyle name="xl33" xfId="23"/>
    <cellStyle name="xl34" xfId="16"/>
    <cellStyle name="xl37" xfId="24"/>
    <cellStyle name="xl38" xfId="25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A9" sqref="A9"/>
    </sheetView>
  </sheetViews>
  <sheetFormatPr defaultRowHeight="18.75" x14ac:dyDescent="0.3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 x14ac:dyDescent="0.3">
      <c r="B1" s="34" t="s">
        <v>36</v>
      </c>
      <c r="C1" s="34"/>
      <c r="D1" s="34"/>
      <c r="E1" s="34"/>
      <c r="F1" s="34"/>
      <c r="G1" s="34"/>
      <c r="H1" s="34"/>
    </row>
    <row r="2" spans="1:8" x14ac:dyDescent="0.3">
      <c r="B2" s="34" t="s">
        <v>31</v>
      </c>
      <c r="C2" s="34"/>
      <c r="D2" s="34"/>
      <c r="E2" s="34"/>
      <c r="F2" s="34"/>
      <c r="G2" s="34"/>
      <c r="H2" s="34"/>
    </row>
    <row r="3" spans="1:8" x14ac:dyDescent="0.3">
      <c r="B3" s="34" t="s">
        <v>15</v>
      </c>
      <c r="C3" s="34"/>
      <c r="D3" s="34"/>
      <c r="E3" s="34"/>
      <c r="F3" s="34"/>
      <c r="G3" s="34"/>
      <c r="H3" s="34"/>
    </row>
    <row r="4" spans="1:8" x14ac:dyDescent="0.3">
      <c r="B4" s="34" t="s">
        <v>45</v>
      </c>
      <c r="C4" s="34"/>
      <c r="D4" s="34"/>
      <c r="E4" s="34"/>
      <c r="F4" s="34"/>
      <c r="G4" s="34"/>
      <c r="H4" s="34"/>
    </row>
    <row r="6" spans="1:8" x14ac:dyDescent="0.3">
      <c r="D6" s="37" t="s">
        <v>37</v>
      </c>
      <c r="E6" s="37"/>
      <c r="F6" s="37"/>
      <c r="G6" s="37"/>
      <c r="H6" s="37"/>
    </row>
    <row r="7" spans="1:8" ht="43.5" customHeight="1" x14ac:dyDescent="0.3">
      <c r="A7" s="35" t="s">
        <v>46</v>
      </c>
      <c r="B7" s="35"/>
      <c r="C7" s="35"/>
      <c r="D7" s="35"/>
      <c r="E7" s="35"/>
      <c r="F7" s="35"/>
      <c r="G7" s="35"/>
      <c r="H7" s="35"/>
    </row>
    <row r="8" spans="1:8" x14ac:dyDescent="0.3">
      <c r="A8" s="36"/>
      <c r="B8" s="36"/>
      <c r="C8" s="36"/>
    </row>
    <row r="9" spans="1:8" s="28" customFormat="1" ht="63" x14ac:dyDescent="0.25">
      <c r="A9" s="8" t="s">
        <v>0</v>
      </c>
      <c r="B9" s="8" t="s">
        <v>1</v>
      </c>
      <c r="C9" s="8" t="s">
        <v>2</v>
      </c>
      <c r="D9" s="27" t="s">
        <v>47</v>
      </c>
      <c r="E9" s="7"/>
      <c r="F9" s="7"/>
      <c r="G9" s="7"/>
      <c r="H9" s="27" t="s">
        <v>3</v>
      </c>
    </row>
    <row r="10" spans="1:8" s="28" customFormat="1" ht="15.75" x14ac:dyDescent="0.25">
      <c r="A10" s="27">
        <v>1</v>
      </c>
      <c r="B10" s="27">
        <v>2</v>
      </c>
      <c r="C10" s="29">
        <v>3</v>
      </c>
      <c r="D10" s="18">
        <v>4</v>
      </c>
      <c r="E10" s="18"/>
      <c r="F10" s="18"/>
      <c r="G10" s="18"/>
      <c r="H10" s="18">
        <v>5</v>
      </c>
    </row>
    <row r="11" spans="1:8" ht="31.5" x14ac:dyDescent="0.3">
      <c r="A11" s="19" t="s">
        <v>4</v>
      </c>
      <c r="B11" s="4" t="s">
        <v>16</v>
      </c>
      <c r="C11" s="20">
        <f>C12+C14+C16+C19+C21</f>
        <v>1038862.21</v>
      </c>
      <c r="D11" s="20">
        <f>D12+D14+D16+D19+D21</f>
        <v>526495.14</v>
      </c>
      <c r="E11" s="5">
        <v>39401.33</v>
      </c>
      <c r="F11" s="5">
        <v>42044.09</v>
      </c>
      <c r="G11" s="5">
        <v>44531</v>
      </c>
      <c r="H11" s="6">
        <f>D11/C11*100</f>
        <v>50.67997805021708</v>
      </c>
    </row>
    <row r="12" spans="1:8" x14ac:dyDescent="0.3">
      <c r="A12" s="19" t="s">
        <v>5</v>
      </c>
      <c r="B12" s="4" t="s">
        <v>17</v>
      </c>
      <c r="C12" s="31">
        <f>C13</f>
        <v>461995</v>
      </c>
      <c r="D12" s="31">
        <f>D13</f>
        <v>419956.96</v>
      </c>
      <c r="E12" s="7"/>
      <c r="F12" s="7"/>
      <c r="G12" s="7"/>
      <c r="H12" s="6">
        <f t="shared" ref="H12:H29" si="0">D12/C12*100</f>
        <v>90.900758666219332</v>
      </c>
    </row>
    <row r="13" spans="1:8" ht="31.5" x14ac:dyDescent="0.3">
      <c r="A13" s="21" t="s">
        <v>6</v>
      </c>
      <c r="B13" s="9" t="s">
        <v>18</v>
      </c>
      <c r="C13" s="23">
        <v>461995</v>
      </c>
      <c r="D13" s="23">
        <f>411280.12+5.4+8671.44</f>
        <v>419956.96</v>
      </c>
      <c r="E13" s="7"/>
      <c r="F13" s="7"/>
      <c r="G13" s="7"/>
      <c r="H13" s="10">
        <f t="shared" si="0"/>
        <v>90.900758666219332</v>
      </c>
    </row>
    <row r="14" spans="1:8" x14ac:dyDescent="0.3">
      <c r="A14" s="19" t="s">
        <v>7</v>
      </c>
      <c r="B14" s="14" t="s">
        <v>19</v>
      </c>
      <c r="C14" s="30">
        <f>C15</f>
        <v>200</v>
      </c>
      <c r="D14" s="30">
        <f>D15</f>
        <v>-48.42</v>
      </c>
      <c r="E14" s="7"/>
      <c r="F14" s="7"/>
      <c r="G14" s="7"/>
      <c r="H14" s="6">
        <f t="shared" si="0"/>
        <v>-24.21</v>
      </c>
    </row>
    <row r="15" spans="1:8" ht="31.5" x14ac:dyDescent="0.3">
      <c r="A15" s="21" t="s">
        <v>8</v>
      </c>
      <c r="B15" s="9" t="s">
        <v>20</v>
      </c>
      <c r="C15" s="23">
        <v>200</v>
      </c>
      <c r="D15" s="12">
        <v>-48.42</v>
      </c>
      <c r="E15" s="7"/>
      <c r="F15" s="7"/>
      <c r="G15" s="7"/>
      <c r="H15" s="10">
        <f t="shared" si="0"/>
        <v>-24.21</v>
      </c>
    </row>
    <row r="16" spans="1:8" x14ac:dyDescent="0.3">
      <c r="A16" s="19" t="s">
        <v>9</v>
      </c>
      <c r="B16" s="14" t="s">
        <v>12</v>
      </c>
      <c r="C16" s="30">
        <f>C17+C18</f>
        <v>516000</v>
      </c>
      <c r="D16" s="30">
        <f>D17+D18</f>
        <v>93000.66</v>
      </c>
      <c r="E16" s="7"/>
      <c r="F16" s="7"/>
      <c r="G16" s="7"/>
      <c r="H16" s="6">
        <f t="shared" si="0"/>
        <v>18.023383720930234</v>
      </c>
    </row>
    <row r="17" spans="1:8" ht="31.5" x14ac:dyDescent="0.3">
      <c r="A17" s="21" t="s">
        <v>10</v>
      </c>
      <c r="B17" s="9" t="s">
        <v>11</v>
      </c>
      <c r="C17" s="23">
        <v>132000</v>
      </c>
      <c r="D17" s="12">
        <v>7961.17</v>
      </c>
      <c r="E17" s="7"/>
      <c r="F17" s="7"/>
      <c r="G17" s="7"/>
      <c r="H17" s="10">
        <f t="shared" si="0"/>
        <v>6.0311893939393943</v>
      </c>
    </row>
    <row r="18" spans="1:8" x14ac:dyDescent="0.3">
      <c r="A18" s="21" t="s">
        <v>21</v>
      </c>
      <c r="B18" s="9" t="s">
        <v>22</v>
      </c>
      <c r="C18" s="23">
        <v>384000</v>
      </c>
      <c r="D18" s="13">
        <f>26677.38+58362.11</f>
        <v>85039.49</v>
      </c>
      <c r="E18" s="7"/>
      <c r="F18" s="7"/>
      <c r="G18" s="7"/>
      <c r="H18" s="10">
        <f t="shared" si="0"/>
        <v>22.145700520833334</v>
      </c>
    </row>
    <row r="19" spans="1:8" ht="78.75" x14ac:dyDescent="0.3">
      <c r="A19" s="19" t="s">
        <v>26</v>
      </c>
      <c r="B19" s="14" t="s">
        <v>27</v>
      </c>
      <c r="C19" s="30">
        <f>C20</f>
        <v>47105.120000000003</v>
      </c>
      <c r="D19" s="30">
        <f>D20</f>
        <v>23.85</v>
      </c>
      <c r="E19" s="7"/>
      <c r="F19" s="7"/>
      <c r="G19" s="7"/>
      <c r="H19" s="6">
        <f t="shared" si="0"/>
        <v>5.0631438790517888E-2</v>
      </c>
    </row>
    <row r="20" spans="1:8" ht="189" x14ac:dyDescent="0.3">
      <c r="A20" s="25" t="s">
        <v>28</v>
      </c>
      <c r="B20" s="15" t="s">
        <v>29</v>
      </c>
      <c r="C20" s="23">
        <v>47105.120000000003</v>
      </c>
      <c r="D20" s="22">
        <v>23.85</v>
      </c>
      <c r="E20" s="7"/>
      <c r="F20" s="7"/>
      <c r="G20" s="7"/>
      <c r="H20" s="10">
        <f t="shared" si="0"/>
        <v>5.0631438790517888E-2</v>
      </c>
    </row>
    <row r="21" spans="1:8" x14ac:dyDescent="0.3">
      <c r="A21" s="19" t="s">
        <v>40</v>
      </c>
      <c r="B21" s="17" t="s">
        <v>41</v>
      </c>
      <c r="C21" s="30">
        <f>C22</f>
        <v>13562.09</v>
      </c>
      <c r="D21" s="30">
        <f>D22</f>
        <v>13562.09</v>
      </c>
      <c r="E21" s="7"/>
      <c r="F21" s="7"/>
      <c r="G21" s="7"/>
      <c r="H21" s="6">
        <f t="shared" si="0"/>
        <v>100</v>
      </c>
    </row>
    <row r="22" spans="1:8" x14ac:dyDescent="0.3">
      <c r="A22" s="25" t="s">
        <v>42</v>
      </c>
      <c r="B22" s="15" t="s">
        <v>43</v>
      </c>
      <c r="C22" s="23">
        <v>13562.09</v>
      </c>
      <c r="D22" s="24">
        <v>13562.09</v>
      </c>
      <c r="E22" s="7"/>
      <c r="F22" s="7"/>
      <c r="G22" s="7"/>
      <c r="H22" s="10">
        <f t="shared" si="0"/>
        <v>100</v>
      </c>
    </row>
    <row r="23" spans="1:8" ht="31.5" x14ac:dyDescent="0.3">
      <c r="A23" s="26" t="s">
        <v>13</v>
      </c>
      <c r="B23" s="16" t="s">
        <v>44</v>
      </c>
      <c r="C23" s="30">
        <f>C24</f>
        <v>10415216.029999999</v>
      </c>
      <c r="D23" s="30">
        <f>D24</f>
        <v>7590334.6699999999</v>
      </c>
      <c r="E23" s="7"/>
      <c r="F23" s="7"/>
      <c r="G23" s="7"/>
      <c r="H23" s="6">
        <f t="shared" si="0"/>
        <v>72.877361815029005</v>
      </c>
    </row>
    <row r="24" spans="1:8" ht="63" x14ac:dyDescent="0.3">
      <c r="A24" s="26" t="s">
        <v>14</v>
      </c>
      <c r="B24" s="16" t="s">
        <v>23</v>
      </c>
      <c r="C24" s="30">
        <f>C25+C26+C27+C28</f>
        <v>10415216.029999999</v>
      </c>
      <c r="D24" s="30">
        <f>D25+D26+D27+D28</f>
        <v>7590334.6699999999</v>
      </c>
      <c r="E24" s="7"/>
      <c r="F24" s="7"/>
      <c r="G24" s="7"/>
      <c r="H24" s="6">
        <f t="shared" si="0"/>
        <v>72.877361815029005</v>
      </c>
    </row>
    <row r="25" spans="1:8" ht="47.25" x14ac:dyDescent="0.3">
      <c r="A25" s="21" t="s">
        <v>32</v>
      </c>
      <c r="B25" s="9" t="s">
        <v>30</v>
      </c>
      <c r="C25" s="23">
        <v>5883607.0199999996</v>
      </c>
      <c r="D25" s="24">
        <f>3797851+579888.02</f>
        <v>4377739.0199999996</v>
      </c>
      <c r="E25" s="7"/>
      <c r="F25" s="7"/>
      <c r="G25" s="7"/>
      <c r="H25" s="10">
        <f t="shared" si="0"/>
        <v>74.405700535723412</v>
      </c>
    </row>
    <row r="26" spans="1:8" ht="63" x14ac:dyDescent="0.3">
      <c r="A26" s="21" t="s">
        <v>33</v>
      </c>
      <c r="B26" s="11" t="s">
        <v>24</v>
      </c>
      <c r="C26" s="23">
        <v>2786553.09</v>
      </c>
      <c r="D26" s="24">
        <f>107527+1598047</f>
        <v>1705574</v>
      </c>
      <c r="E26" s="7"/>
      <c r="F26" s="7"/>
      <c r="G26" s="7"/>
      <c r="H26" s="10">
        <f t="shared" si="0"/>
        <v>61.207303249334466</v>
      </c>
    </row>
    <row r="27" spans="1:8" ht="47.25" x14ac:dyDescent="0.3">
      <c r="A27" s="21" t="s">
        <v>34</v>
      </c>
      <c r="B27" s="9" t="s">
        <v>38</v>
      </c>
      <c r="C27" s="23">
        <v>101000</v>
      </c>
      <c r="D27" s="12">
        <v>57940.99</v>
      </c>
      <c r="E27" s="7"/>
      <c r="F27" s="7"/>
      <c r="G27" s="7"/>
      <c r="H27" s="10">
        <f t="shared" si="0"/>
        <v>57.367316831683169</v>
      </c>
    </row>
    <row r="28" spans="1:8" ht="31.5" x14ac:dyDescent="0.3">
      <c r="A28" s="21" t="s">
        <v>35</v>
      </c>
      <c r="B28" s="11" t="s">
        <v>39</v>
      </c>
      <c r="C28" s="23">
        <v>1644055.92</v>
      </c>
      <c r="D28" s="23">
        <v>1449080.66</v>
      </c>
      <c r="E28" s="7"/>
      <c r="F28" s="7"/>
      <c r="G28" s="7"/>
      <c r="H28" s="10">
        <f t="shared" si="0"/>
        <v>88.140594390487635</v>
      </c>
    </row>
    <row r="29" spans="1:8" ht="29.25" customHeight="1" x14ac:dyDescent="0.3">
      <c r="A29" s="32" t="s">
        <v>25</v>
      </c>
      <c r="B29" s="33"/>
      <c r="C29" s="30">
        <f>C11+C23</f>
        <v>11454078.239999998</v>
      </c>
      <c r="D29" s="30">
        <f>D11+D23</f>
        <v>8116829.8099999996</v>
      </c>
      <c r="E29" s="7"/>
      <c r="F29" s="7"/>
      <c r="G29" s="7"/>
      <c r="H29" s="6">
        <f t="shared" si="0"/>
        <v>70.864103072514027</v>
      </c>
    </row>
  </sheetData>
  <mergeCells count="8">
    <mergeCell ref="A29:B29"/>
    <mergeCell ref="B4:H4"/>
    <mergeCell ref="A7:H7"/>
    <mergeCell ref="A8:C8"/>
    <mergeCell ref="B1:H1"/>
    <mergeCell ref="B2:H2"/>
    <mergeCell ref="B3:H3"/>
    <mergeCell ref="D6:H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таб1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2022-10-21T07:04:01Z</dcterms:modified>
</cp:coreProperties>
</file>